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BF12BCA7-B8EA-41EB-8269-88F7C776EED9}" xr6:coauthVersionLast="47" xr6:coauthVersionMax="47" xr10:uidLastSave="{00000000-0000-0000-0000-000000000000}"/>
  <bookViews>
    <workbookView xWindow="-108" yWindow="-108" windowWidth="23256" windowHeight="12456" firstSheet="3" activeTab="6"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4" l="1"/>
  <c r="W9" i="14"/>
  <c r="W10" i="14"/>
  <c r="W11" i="14"/>
  <c r="W12" i="14"/>
  <c r="W13" i="14"/>
  <c r="W14" i="14"/>
  <c r="W15" i="14"/>
  <c r="W16" i="14"/>
  <c r="W17" i="14"/>
  <c r="W18" i="14"/>
  <c r="W19" i="14"/>
  <c r="W20" i="14"/>
  <c r="W21" i="14"/>
  <c r="W22" i="14"/>
  <c r="W23" i="14"/>
  <c r="W24" i="14"/>
  <c r="W25" i="14"/>
  <c r="W7" i="14"/>
  <c r="V8" i="14"/>
  <c r="V9" i="14"/>
  <c r="V10" i="14"/>
  <c r="V11" i="14"/>
  <c r="V12" i="14"/>
  <c r="V13" i="14"/>
  <c r="V14" i="14"/>
  <c r="V15" i="14"/>
  <c r="V16" i="14"/>
  <c r="V17" i="14"/>
  <c r="V18" i="14"/>
  <c r="V19" i="14"/>
  <c r="V20" i="14"/>
  <c r="V21" i="14"/>
  <c r="V22" i="14"/>
  <c r="V23" i="14"/>
  <c r="V24" i="14"/>
  <c r="V25" i="14"/>
  <c r="V7" i="14"/>
  <c r="I8" i="12"/>
  <c r="I10" i="12"/>
  <c r="I11" i="12"/>
  <c r="I12" i="12"/>
  <c r="I13" i="12"/>
  <c r="T8" i="14"/>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3" i="14"/>
  <c r="F16" i="14"/>
  <c r="F19" i="14"/>
  <c r="F21"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E9" i="12"/>
  <c r="I9" i="12" s="1"/>
  <c r="I15" i="12" s="1"/>
  <c r="E10" i="12"/>
  <c r="E11" i="12"/>
  <c r="E12" i="12"/>
  <c r="E13" i="12"/>
  <c r="E14" i="12"/>
  <c r="I14" i="12" s="1"/>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J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K13" i="2" s="1"/>
  <c r="L13" i="2" s="1"/>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4" i="2"/>
  <c r="K17" i="2"/>
  <c r="L17" i="2" s="1"/>
  <c r="K18" i="2"/>
  <c r="L18" i="2" s="1"/>
  <c r="K8" i="2"/>
  <c r="L8" i="2" s="1"/>
  <c r="AN16" i="2" l="1"/>
  <c r="AN8" i="2"/>
  <c r="AN22" i="2"/>
  <c r="L22" i="2"/>
  <c r="AN9" i="2"/>
  <c r="AN21" i="2"/>
  <c r="AN24" i="2"/>
  <c r="AN12" i="2"/>
  <c r="AN23" i="2"/>
  <c r="AN18" i="2"/>
  <c r="AN11" i="2"/>
  <c r="AN20" i="2"/>
  <c r="L10" i="2"/>
  <c r="AN17" i="2"/>
  <c r="I16" i="9"/>
  <c r="AC16" i="9" s="1"/>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Z15" i="9"/>
  <c r="AB18" i="9"/>
  <c r="Z18" i="9" s="1"/>
  <c r="I20" i="9"/>
  <c r="AC20" i="9" s="1"/>
  <c r="R8" i="9"/>
  <c r="AC8" i="9" s="1"/>
  <c r="AB9" i="9"/>
  <c r="Z9" i="9" s="1"/>
  <c r="Z24" i="9"/>
  <c r="Z16" i="9"/>
  <c r="E25" i="9"/>
  <c r="I19" i="9"/>
  <c r="AC19" i="9" s="1"/>
  <c r="Z19" i="9"/>
  <c r="AC18" i="9"/>
  <c r="AN15" i="2"/>
  <c r="AN19" i="2"/>
  <c r="I12" i="5"/>
  <c r="J10" i="5"/>
  <c r="E12" i="5"/>
  <c r="G9" i="14"/>
  <c r="J9" i="5"/>
  <c r="J7" i="5"/>
  <c r="G7" i="14"/>
  <c r="G10" i="14"/>
  <c r="AC9" i="9"/>
  <c r="AB8" i="9"/>
  <c r="AC23" i="9"/>
  <c r="E24" i="11"/>
  <c r="G23" i="14"/>
  <c r="J24" i="9"/>
  <c r="AA25" i="9"/>
  <c r="U25" i="2"/>
  <c r="L14" i="2"/>
  <c r="AN14" i="2"/>
  <c r="N15" i="11"/>
  <c r="N25" i="9"/>
  <c r="L25" i="2"/>
  <c r="J16" i="9" l="1"/>
  <c r="AC15" i="9"/>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P14" i="13"/>
  <c r="I12" i="13"/>
  <c r="Q12" i="13" s="1"/>
  <c r="I13" i="13"/>
  <c r="Q13" i="13" s="1"/>
  <c r="I11" i="13"/>
  <c r="D9" i="7"/>
  <c r="E9" i="7"/>
  <c r="F9" i="7"/>
  <c r="G9" i="7"/>
  <c r="H9" i="7"/>
  <c r="J9" i="7"/>
  <c r="K9" i="7"/>
  <c r="M9" i="7"/>
  <c r="N9" i="7"/>
  <c r="O9" i="7"/>
  <c r="C9" i="7"/>
  <c r="N24" i="11"/>
  <c r="Q11" i="13" l="1"/>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<sst xmlns="http://schemas.openxmlformats.org/spreadsheetml/2006/main" count="375" uniqueCount="126">
  <si>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</si>
  <si>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</si>
  <si>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</si>
  <si>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</si>
  <si>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</si>
  <si>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</si>
  <si>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</si>
  <si>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</si>
  <si>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</si>
  <si>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</si>
  <si>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</si>
  <si>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</si>
  <si>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</si>
  <si>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</si>
  <si>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</si>
  <si>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</si>
  <si>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</si>
  <si>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</si>
  <si>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</si>
  <si>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</si>
  <si>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</si>
  <si>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</si>
  <si>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</si>
  <si>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</si>
  <si>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</si>
  <si>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</si>
  <si>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</si>
  <si>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</si>
  <si>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</si>
  <si>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</si>
  <si>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</si>
  <si>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</si>
  <si>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</si>
  <si>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</si>
  <si>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</si>
  <si>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</si>
  <si>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</si>
  <si>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</si>
  <si>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</si>
  <si>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</si>
  <si>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</si>
  <si>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</si>
  <si>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</si>
  <si>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</si>
  <si>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</si>
  <si>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</si>
  <si>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</si>
  <si>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</si>
  <si>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</si>
  <si>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</si>
  <si>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</si>
  <si>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</si>
  <si>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</si>
  <si>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</si>
  <si>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</si>
  <si>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</si>
  <si>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</si>
  <si>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</si>
  <si>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</si>
  <si>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</si>
  <si>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</si>
  <si>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</si>
  <si>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</si>
  <si>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</si>
  <si>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</si>
  <si>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</si>
  <si>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</si>
  <si>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</si>
  <si>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</si>
  <si>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</si>
  <si>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</si>
  <si>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</si>
  <si>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</si>
  <si>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</si>
  <si>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</si>
  <si>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</si>
  <si>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</si>
  <si>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</si>
  <si>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</si>
  <si>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</si>
  <si>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</si>
  <si>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</si>
  <si>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</si>
  <si>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</si>
  <si>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</si>
  <si>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</si>
  <si>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</si>
  <si>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</si>
  <si>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</si>
  <si>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</si>
  <si>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</si>
  <si>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</si>
  <si>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</si>
  <si>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</si>
  <si>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</si>
  <si>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</si>
  <si>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</si>
  <si>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</si>
  <si>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</si>
  <si>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</si>
  <si>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</si>
  <si>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</si>
  <si>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</si>
  <si>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</si>
  <si>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</si>
  <si>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</si>
  <si>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</si>
  <si>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</si>
  <si>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</si>
  <si>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14/01/2025 đến ngày 15/01/2025)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</si>
  <si>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14/01/2025 đến ngày 15/01/2025)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</si>
  <si>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14/01/2025 đến ngày 15/01/2025)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</si>
  <si>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14/01/2025 đến ngày 15/01/2025)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</si>
  <si>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14/01/2025 đến ngày 15/01/2025)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</si>
  <si>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14/01/2025 đến ngày 15/01/2025)</t>
    </r>
  </si>
  <si>
    <r>
      <rPr>
        <b/>
        <sz val="16"/>
        <rFont val="Times New Roman"/>
        <family val="1"/>
      </rPr>
      <t>THỐNG KÊ SỐ LIỆU RÀ SOÁT ĐIỂM NGUY CƠ</t>
    </r>
    <r>
      <rPr>
        <sz val="16"/>
        <rFont val="Times New Roman"/>
        <family val="1"/>
      </rPr>
      <t xml:space="preserve">
</t>
    </r>
    <r>
      <rPr>
        <i/>
        <sz val="16"/>
        <rFont val="Times New Roman"/>
        <family val="1"/>
      </rPr>
      <t>(Từ ngày 14/01/2025 đến ngày 15/01/2025)</t>
    </r>
  </si>
  <si>
    <r>
      <rPr>
        <b/>
        <sz val="16"/>
        <rFont val="Times New Roman"/>
        <family val="1"/>
      </rPr>
      <t>THỐNG KÊ SỐ LIỆU ĐỐI TƯỢNG BÁN LẺ</t>
    </r>
    <r>
      <rPr>
        <sz val="16"/>
        <rFont val="Times New Roman"/>
        <family val="1"/>
      </rPr>
      <t xml:space="preserve">
</t>
    </r>
    <r>
      <rPr>
        <i/>
        <sz val="16"/>
        <rFont val="Times New Roman"/>
        <family val="1"/>
      </rPr>
      <t>(Từ ngày 14/01/2025 đến ngày 15/01/2025)</t>
    </r>
  </si>
  <si>
    <r>
      <t xml:space="preserve">KẾT QUẢ TEST CHẤT MA TÚY TRONG CƠ THỂ
</t>
    </r>
    <r>
      <rPr>
        <i/>
        <sz val="14"/>
        <color theme="1"/>
        <rFont val="Times New Roman"/>
        <family val="1"/>
      </rPr>
      <t>(Từ ngày 14/01/2025 đến ngày 15/01/2025)</t>
    </r>
  </si>
  <si>
    <t>Số liệu ngày 14/01/2025</t>
  </si>
  <si>
    <t>Số hiện hành 
đến ngày 15/01/2025</t>
  </si>
  <si>
    <t xml:space="preserve">Số liệu ngày 14/01/2025 </t>
  </si>
  <si>
    <t xml:space="preserve"> Số liệu ngày 14/12/2025</t>
  </si>
  <si>
    <t xml:space="preserve"> Số liệu ngày 14/01/2025</t>
  </si>
  <si>
    <t>Tổng số người Test từ 15/10/2024 đến ngày 13/01/2025</t>
  </si>
  <si>
    <t>Tổng số lượt Test từ 15/10/2024 đến ngày 13/01/2025</t>
  </si>
  <si>
    <t>Số Test trong ngày 14/01/2025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</si>
</sst>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3"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118</v>
      </c>
      <c r="D5" s="76" t="s">
        <v>19</v>
      </c>
      <c r="E5" s="76" t="s">
        <v>20</v>
      </c>
      <c r="F5" s="76"/>
      <c r="G5" s="76"/>
      <c r="H5" s="76"/>
      <c r="I5" s="76"/>
      <c r="J5" s="76"/>
      <c r="K5" s="83" t="s">
        <v>119</v>
      </c>
      <c r="L5" s="84"/>
      <c r="M5" s="84"/>
      <c r="N5" s="85"/>
      <c r="O5" s="77" t="s">
        <v>118</v>
      </c>
      <c r="P5" s="76" t="s">
        <v>19</v>
      </c>
      <c r="Q5" s="78" t="s">
        <v>20</v>
      </c>
      <c r="R5" s="79"/>
      <c r="S5" s="79"/>
      <c r="T5" s="80"/>
      <c r="U5" s="83" t="s">
        <v>119</v>
      </c>
      <c r="V5" s="84"/>
      <c r="W5" s="84"/>
      <c r="X5" s="77" t="s">
        <v>118</v>
      </c>
      <c r="Y5" s="81" t="s">
        <v>19</v>
      </c>
      <c r="Z5" s="76" t="s">
        <v>20</v>
      </c>
      <c r="AA5" s="76"/>
      <c r="AB5" s="76"/>
      <c r="AC5" s="76"/>
      <c r="AD5" s="87" t="s">
        <v>119</v>
      </c>
      <c r="AE5" s="77" t="s">
        <v>118</v>
      </c>
      <c r="AF5" s="81" t="s">
        <v>19</v>
      </c>
      <c r="AG5" s="76" t="s">
        <v>20</v>
      </c>
      <c r="AH5" s="76"/>
      <c r="AI5" s="76"/>
      <c r="AJ5" s="76"/>
      <c r="AK5" s="87" t="s">
        <v>119</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96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84</v>
      </c>
      <c r="D25" s="54">
        <f t="shared" si="9"/>
        <v>0</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52</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52</v>
      </c>
      <c r="V25" s="54">
        <f t="shared" ref="V25" si="18">SUM(V8:V24)</f>
        <v>2</v>
      </c>
      <c r="W25" s="54">
        <f t="shared" ref="W25" si="19">SUM(W8:W24)</f>
        <v>50</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4" zoomScale="80" zoomScaleNormal="80" zoomScaleSheetLayoutView="73" workbookViewId="0">
      <selection activeCell="Y5" sqref="Y5:Y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118</v>
      </c>
      <c r="D5" s="93" t="s">
        <v>19</v>
      </c>
      <c r="E5" s="93" t="s">
        <v>20</v>
      </c>
      <c r="F5" s="93"/>
      <c r="G5" s="93"/>
      <c r="H5" s="93"/>
      <c r="I5" s="94" t="s">
        <v>119</v>
      </c>
      <c r="J5" s="95"/>
      <c r="K5" s="96"/>
      <c r="L5" s="99" t="s">
        <v>118</v>
      </c>
      <c r="M5" s="93" t="s">
        <v>19</v>
      </c>
      <c r="N5" s="93" t="s">
        <v>20</v>
      </c>
      <c r="O5" s="93"/>
      <c r="P5" s="93"/>
      <c r="Q5" s="93"/>
      <c r="R5" s="104" t="s">
        <v>119</v>
      </c>
      <c r="S5" s="99" t="s">
        <v>118</v>
      </c>
      <c r="T5" s="93" t="s">
        <v>19</v>
      </c>
      <c r="U5" s="93" t="s">
        <v>20</v>
      </c>
      <c r="V5" s="93"/>
      <c r="W5" s="93"/>
      <c r="X5" s="93"/>
      <c r="Y5" s="104" t="s">
        <v>119</v>
      </c>
      <c r="Z5" s="99" t="s">
        <v>118</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3</v>
      </c>
      <c r="D21" s="33"/>
      <c r="E21" s="34">
        <f t="shared" si="0"/>
        <v>0</v>
      </c>
      <c r="F21" s="33"/>
      <c r="G21" s="33"/>
      <c r="H21" s="33"/>
      <c r="I21" s="66">
        <f t="shared" si="1"/>
        <v>3</v>
      </c>
      <c r="J21" s="18">
        <f t="shared" si="4"/>
        <v>3</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3</v>
      </c>
      <c r="AD21" s="3"/>
      <c r="AE21" s="3"/>
      <c r="AF21" s="3"/>
      <c r="AG21" s="3"/>
      <c r="AH21" s="3"/>
      <c r="AI21" s="3"/>
      <c r="AJ21" s="3"/>
      <c r="AK21" s="3"/>
      <c r="AL21" s="3"/>
      <c r="AM21" s="3"/>
      <c r="AN21" s="3"/>
    </row>
    <row r="22" spans="1:40" s="4" customFormat="1" ht="25.2" x14ac:dyDescent="0.45">
      <c r="A22" s="18">
        <v>15</v>
      </c>
      <c r="B22" s="68" t="s">
        <v>89</v>
      </c>
      <c r="C22" s="19">
        <v>5</v>
      </c>
      <c r="D22" s="33"/>
      <c r="E22" s="34">
        <f t="shared" si="0"/>
        <v>0</v>
      </c>
      <c r="F22" s="33"/>
      <c r="G22" s="33"/>
      <c r="H22" s="33"/>
      <c r="I22" s="66">
        <f t="shared" si="1"/>
        <v>5</v>
      </c>
      <c r="J22" s="18">
        <f t="shared" si="4"/>
        <v>5</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5</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I11" sqref="I11"/>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111</v>
      </c>
      <c r="B3" s="109"/>
      <c r="C3" s="109"/>
      <c r="D3" s="109"/>
      <c r="E3" s="109"/>
      <c r="F3" s="109"/>
      <c r="G3" s="109"/>
      <c r="H3" s="109"/>
      <c r="I3" s="109"/>
      <c r="J3" s="109"/>
      <c r="K3" s="109"/>
      <c r="L3" s="109"/>
      <c r="M3" s="109"/>
      <c r="N3" s="109"/>
    </row>
    <row r="4" spans="1:14" s="5" customFormat="1" ht="28.2" customHeight="1" x14ac:dyDescent="0.5">
      <c r="A4" s="100" t="s">
        <v>2</v>
      </c>
      <c r="B4" s="100" t="s">
        <v>1</v>
      </c>
      <c r="C4" s="99" t="s">
        <v>120</v>
      </c>
      <c r="D4" s="93" t="s">
        <v>19</v>
      </c>
      <c r="E4" s="93" t="s">
        <v>20</v>
      </c>
      <c r="F4" s="101" t="s">
        <v>53</v>
      </c>
      <c r="G4" s="102"/>
      <c r="H4" s="102"/>
      <c r="I4" s="102"/>
      <c r="J4" s="102"/>
      <c r="K4" s="102"/>
      <c r="L4" s="102"/>
      <c r="M4" s="103"/>
      <c r="N4" s="104" t="s">
        <v>119</v>
      </c>
    </row>
    <row r="5" spans="1:14" s="5" customFormat="1" ht="29.25" customHeight="1" x14ac:dyDescent="0.5">
      <c r="A5" s="100"/>
      <c r="B5" s="100"/>
      <c r="C5" s="99"/>
      <c r="D5" s="93"/>
      <c r="E5" s="93"/>
      <c r="F5" s="104" t="s">
        <v>96</v>
      </c>
      <c r="G5" s="104" t="s">
        <v>102</v>
      </c>
      <c r="H5" s="104" t="s">
        <v>98</v>
      </c>
      <c r="I5" s="104" t="s">
        <v>106</v>
      </c>
      <c r="J5" s="104" t="s">
        <v>108</v>
      </c>
      <c r="K5" s="104" t="s">
        <v>107</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23</v>
      </c>
      <c r="D7" s="34"/>
      <c r="E7" s="34">
        <f t="shared" ref="E7:E23"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3"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14</v>
      </c>
      <c r="D12" s="34"/>
      <c r="E12" s="34">
        <f t="shared" si="0"/>
        <v>5</v>
      </c>
      <c r="F12" s="34"/>
      <c r="G12" s="34"/>
      <c r="H12" s="34"/>
      <c r="I12" s="34">
        <v>1</v>
      </c>
      <c r="J12" s="34">
        <v>4</v>
      </c>
      <c r="K12" s="34"/>
      <c r="L12" s="34"/>
      <c r="M12" s="34"/>
      <c r="N12" s="19">
        <f t="shared" si="1"/>
        <v>9</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14</v>
      </c>
      <c r="D20" s="33"/>
      <c r="E20" s="34">
        <f t="shared" si="0"/>
        <v>0</v>
      </c>
      <c r="F20" s="33"/>
      <c r="G20" s="33"/>
      <c r="H20" s="33"/>
      <c r="I20" s="33"/>
      <c r="J20" s="33"/>
      <c r="K20" s="33"/>
      <c r="L20" s="33"/>
      <c r="M20" s="33"/>
      <c r="N20" s="19">
        <f t="shared" si="1"/>
        <v>14</v>
      </c>
    </row>
    <row r="21" spans="1:14" s="5" customFormat="1" ht="21" customHeight="1" x14ac:dyDescent="0.5">
      <c r="A21" s="18">
        <v>15</v>
      </c>
      <c r="B21" s="68" t="s">
        <v>89</v>
      </c>
      <c r="C21" s="33">
        <v>25</v>
      </c>
      <c r="D21" s="33"/>
      <c r="E21" s="34">
        <f t="shared" si="0"/>
        <v>0</v>
      </c>
      <c r="F21" s="33"/>
      <c r="G21" s="33"/>
      <c r="H21" s="33"/>
      <c r="I21" s="33"/>
      <c r="J21" s="33"/>
      <c r="K21" s="33"/>
      <c r="L21" s="33"/>
      <c r="M21" s="33"/>
      <c r="N21" s="19">
        <f t="shared" si="1"/>
        <v>25</v>
      </c>
    </row>
    <row r="22" spans="1:14" s="5" customFormat="1" ht="21" customHeight="1" x14ac:dyDescent="0.5">
      <c r="A22" s="18">
        <v>16</v>
      </c>
      <c r="B22" s="68" t="s">
        <v>90</v>
      </c>
      <c r="C22" s="33">
        <v>6</v>
      </c>
      <c r="D22" s="33"/>
      <c r="E22" s="34">
        <f t="shared" si="0"/>
        <v>0</v>
      </c>
      <c r="F22" s="33"/>
      <c r="G22" s="33"/>
      <c r="H22" s="33"/>
      <c r="I22" s="33"/>
      <c r="J22" s="33"/>
      <c r="K22" s="33"/>
      <c r="L22" s="33"/>
      <c r="M22" s="33"/>
      <c r="N22" s="19">
        <f t="shared" si="1"/>
        <v>6</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3" t="s">
        <v>0</v>
      </c>
      <c r="B24" s="93"/>
      <c r="C24" s="31">
        <f>SUM(C7:C23)</f>
        <v>415</v>
      </c>
      <c r="D24" s="31">
        <f t="shared" ref="D24:N24" si="2">SUM(D7:D23)</f>
        <v>0</v>
      </c>
      <c r="E24" s="31">
        <f t="shared" si="2"/>
        <v>5</v>
      </c>
      <c r="F24" s="31">
        <f t="shared" si="2"/>
        <v>0</v>
      </c>
      <c r="G24" s="31">
        <f t="shared" si="2"/>
        <v>0</v>
      </c>
      <c r="H24" s="31">
        <f t="shared" si="2"/>
        <v>0</v>
      </c>
      <c r="I24" s="31">
        <f t="shared" si="2"/>
        <v>1</v>
      </c>
      <c r="J24" s="31">
        <f t="shared" si="2"/>
        <v>4</v>
      </c>
      <c r="K24" s="31">
        <f t="shared" si="2"/>
        <v>0</v>
      </c>
      <c r="L24" s="31">
        <f t="shared" si="2"/>
        <v>0</v>
      </c>
      <c r="M24" s="31">
        <f t="shared" si="2"/>
        <v>0</v>
      </c>
      <c r="N24" s="31">
        <f t="shared" si="2"/>
        <v>410</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112</v>
      </c>
      <c r="B3" s="111"/>
      <c r="C3" s="111"/>
      <c r="D3" s="111"/>
      <c r="E3" s="111"/>
      <c r="F3" s="111"/>
      <c r="G3" s="111"/>
      <c r="H3" s="111"/>
      <c r="I3" s="111"/>
      <c r="J3" s="111"/>
      <c r="K3" s="111"/>
      <c r="L3" s="6"/>
      <c r="M3" s="6"/>
    </row>
    <row r="4" spans="1:14" s="9" customFormat="1" ht="21" customHeight="1" x14ac:dyDescent="0.4">
      <c r="A4" s="97" t="s">
        <v>2</v>
      </c>
      <c r="B4" s="97" t="s">
        <v>1</v>
      </c>
      <c r="C4" s="99" t="s">
        <v>120</v>
      </c>
      <c r="D4" s="112" t="s">
        <v>19</v>
      </c>
      <c r="E4" s="112" t="s">
        <v>20</v>
      </c>
      <c r="F4" s="112"/>
      <c r="G4" s="112"/>
      <c r="H4" s="112"/>
      <c r="I4" s="93" t="s">
        <v>119</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113</v>
      </c>
      <c r="B3" s="109"/>
      <c r="C3" s="109"/>
      <c r="D3" s="109"/>
      <c r="E3" s="109"/>
      <c r="F3" s="109"/>
      <c r="G3" s="109"/>
      <c r="H3" s="109"/>
      <c r="I3" s="109"/>
      <c r="J3" s="109"/>
      <c r="K3" s="109"/>
      <c r="L3" s="109"/>
      <c r="M3" s="109"/>
      <c r="N3" s="109"/>
    </row>
    <row r="4" spans="1:30" s="5" customFormat="1" ht="33.75" customHeight="1" x14ac:dyDescent="0.5">
      <c r="A4" s="97" t="s">
        <v>2</v>
      </c>
      <c r="B4" s="97" t="s">
        <v>1</v>
      </c>
      <c r="C4" s="104" t="s">
        <v>118</v>
      </c>
      <c r="D4" s="93" t="s">
        <v>19</v>
      </c>
      <c r="E4" s="93" t="s">
        <v>20</v>
      </c>
      <c r="F4" s="93" t="s">
        <v>53</v>
      </c>
      <c r="G4" s="93"/>
      <c r="H4" s="93"/>
      <c r="I4" s="93"/>
      <c r="J4" s="93"/>
      <c r="K4" s="93"/>
      <c r="L4" s="93"/>
      <c r="M4" s="93"/>
      <c r="N4" s="99" t="s">
        <v>119</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114</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121</v>
      </c>
      <c r="D5" s="113" t="s">
        <v>19</v>
      </c>
      <c r="E5" s="117" t="s">
        <v>20</v>
      </c>
      <c r="F5" s="118"/>
      <c r="G5" s="118"/>
      <c r="H5" s="119"/>
      <c r="I5" s="121" t="s">
        <v>119</v>
      </c>
      <c r="J5" s="121" t="s">
        <v>121</v>
      </c>
      <c r="K5" s="113" t="s">
        <v>19</v>
      </c>
      <c r="L5" s="117" t="s">
        <v>20</v>
      </c>
      <c r="M5" s="118"/>
      <c r="N5" s="118"/>
      <c r="O5" s="119"/>
      <c r="P5" s="121" t="s">
        <v>119</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abSelected="1" topLeftCell="A4" zoomScale="110" zoomScaleNormal="110" zoomScaleSheetLayoutView="70" workbookViewId="0">
      <selection activeCell="M12" sqref="M12"/>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122</v>
      </c>
      <c r="D5" s="113" t="s">
        <v>19</v>
      </c>
      <c r="E5" s="117" t="s">
        <v>20</v>
      </c>
      <c r="F5" s="118"/>
      <c r="G5" s="118"/>
      <c r="H5" s="119"/>
      <c r="I5" s="121" t="s">
        <v>119</v>
      </c>
      <c r="J5" s="121" t="s">
        <v>122</v>
      </c>
      <c r="K5" s="113" t="s">
        <v>19</v>
      </c>
      <c r="L5" s="117" t="s">
        <v>20</v>
      </c>
      <c r="M5" s="118"/>
      <c r="N5" s="118"/>
      <c r="O5" s="119"/>
      <c r="P5" s="121" t="s">
        <v>119</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105</v>
      </c>
      <c r="O7" s="37" t="s">
        <v>33</v>
      </c>
      <c r="P7" s="121"/>
      <c r="Q7" s="112"/>
      <c r="R7" s="14"/>
      <c r="S7" s="14"/>
    </row>
    <row r="8" spans="1:19" s="24" customFormat="1" x14ac:dyDescent="0.35">
      <c r="A8" s="25">
        <v>1</v>
      </c>
      <c r="B8" s="70" t="s">
        <v>75</v>
      </c>
      <c r="C8" s="42"/>
      <c r="D8" s="42"/>
      <c r="E8" s="42"/>
      <c r="F8" s="42"/>
      <c r="G8" s="42"/>
      <c r="H8" s="42"/>
      <c r="I8" s="41">
        <f t="shared" ref="I8:I10" si="0">C8+D8-E8</f>
        <v>0</v>
      </c>
      <c r="J8" s="37">
        <v>0</v>
      </c>
      <c r="K8" s="42"/>
      <c r="L8" s="42">
        <f t="shared" ref="L8:L13" si="1">SUM(M8:O8)</f>
        <v>0</v>
      </c>
      <c r="M8" s="37"/>
      <c r="N8" s="37"/>
      <c r="O8" s="37"/>
      <c r="P8" s="37">
        <f t="shared" ref="P8:P13" si="2">J8+K8-L8</f>
        <v>0</v>
      </c>
      <c r="Q8" s="40">
        <f t="shared" ref="Q8:Q13" si="3">P8+I8</f>
        <v>0</v>
      </c>
      <c r="R8" s="14"/>
      <c r="S8" s="14"/>
    </row>
    <row r="9" spans="1:19" s="24" customFormat="1" x14ac:dyDescent="0.35">
      <c r="A9" s="25">
        <v>2</v>
      </c>
      <c r="B9" s="70" t="s">
        <v>79</v>
      </c>
      <c r="C9" s="42"/>
      <c r="D9" s="42"/>
      <c r="E9" s="42"/>
      <c r="F9" s="42"/>
      <c r="G9" s="42"/>
      <c r="H9" s="42"/>
      <c r="I9" s="41">
        <f t="shared" si="0"/>
        <v>0</v>
      </c>
      <c r="J9" s="37">
        <v>2</v>
      </c>
      <c r="K9" s="42"/>
      <c r="L9" s="42">
        <f t="shared" si="1"/>
        <v>0</v>
      </c>
      <c r="M9" s="37"/>
      <c r="N9" s="37"/>
      <c r="O9" s="37"/>
      <c r="P9" s="37">
        <f t="shared" si="2"/>
        <v>2</v>
      </c>
      <c r="Q9" s="40">
        <f t="shared" si="3"/>
        <v>2</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1</v>
      </c>
      <c r="K11" s="37"/>
      <c r="L11" s="42">
        <f t="shared" si="1"/>
        <v>1</v>
      </c>
      <c r="M11" s="37">
        <v>1</v>
      </c>
      <c r="N11" s="37"/>
      <c r="O11" s="37"/>
      <c r="P11" s="37">
        <f t="shared" si="2"/>
        <v>0</v>
      </c>
      <c r="Q11" s="40">
        <f t="shared" si="3"/>
        <v>0</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7</v>
      </c>
      <c r="K14" s="40">
        <f t="shared" si="5"/>
        <v>0</v>
      </c>
      <c r="L14" s="40">
        <f t="shared" si="5"/>
        <v>1</v>
      </c>
      <c r="M14" s="40">
        <f t="shared" si="5"/>
        <v>1</v>
      </c>
      <c r="N14" s="40">
        <f t="shared" si="5"/>
        <v>0</v>
      </c>
      <c r="O14" s="40">
        <f t="shared" si="5"/>
        <v>0</v>
      </c>
      <c r="P14" s="40">
        <f t="shared" si="5"/>
        <v>6</v>
      </c>
      <c r="Q14" s="40">
        <f t="shared" si="5"/>
        <v>6</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4" zoomScale="110" zoomScaleNormal="110" zoomScaleSheetLayoutView="70" workbookViewId="0">
      <selection activeCell="G11" sqref="G11"/>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116</v>
      </c>
      <c r="B3" s="120"/>
      <c r="C3" s="120"/>
      <c r="D3" s="120"/>
      <c r="E3" s="120"/>
      <c r="F3" s="120"/>
      <c r="G3" s="120"/>
      <c r="H3" s="120"/>
      <c r="I3" s="120"/>
      <c r="J3" s="12"/>
      <c r="K3" s="12"/>
    </row>
    <row r="4" spans="1:17" s="24" customFormat="1" ht="18" customHeight="1" x14ac:dyDescent="0.35">
      <c r="A4" s="113" t="s">
        <v>2</v>
      </c>
      <c r="B4" s="113" t="s">
        <v>1</v>
      </c>
      <c r="C4" s="121" t="s">
        <v>122</v>
      </c>
      <c r="D4" s="113" t="s">
        <v>19</v>
      </c>
      <c r="E4" s="117" t="s">
        <v>20</v>
      </c>
      <c r="F4" s="118"/>
      <c r="G4" s="118"/>
      <c r="H4" s="119"/>
      <c r="I4" s="121" t="s">
        <v>119</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95</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4" si="1">C8+D8-E8</f>
        <v>0</v>
      </c>
      <c r="J8" s="14"/>
      <c r="K8" s="14"/>
    </row>
    <row r="9" spans="1:17" s="24" customFormat="1" ht="21" customHeight="1" x14ac:dyDescent="0.35">
      <c r="A9" s="25">
        <v>3</v>
      </c>
      <c r="B9" s="70" t="s">
        <v>78</v>
      </c>
      <c r="C9" s="42">
        <v>1</v>
      </c>
      <c r="D9" s="42"/>
      <c r="E9" s="42">
        <f t="shared" si="0"/>
        <v>0</v>
      </c>
      <c r="F9" s="37"/>
      <c r="G9" s="37"/>
      <c r="H9" s="37"/>
      <c r="I9" s="41">
        <f t="shared" si="1"/>
        <v>1</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si="1"/>
        <v>1</v>
      </c>
    </row>
    <row r="13" spans="1:17" s="14" customFormat="1" ht="21" customHeight="1" x14ac:dyDescent="0.35">
      <c r="A13" s="25">
        <v>7</v>
      </c>
      <c r="B13" s="70" t="s">
        <v>88</v>
      </c>
      <c r="C13" s="39">
        <v>1</v>
      </c>
      <c r="D13" s="39"/>
      <c r="E13" s="42">
        <f t="shared" si="0"/>
        <v>0</v>
      </c>
      <c r="F13" s="39"/>
      <c r="G13" s="39"/>
      <c r="H13" s="39"/>
      <c r="I13" s="41">
        <f t="shared" si="1"/>
        <v>1</v>
      </c>
    </row>
    <row r="14" spans="1:17" s="14" customFormat="1" ht="21" customHeight="1" x14ac:dyDescent="0.35">
      <c r="A14" s="25">
        <v>8</v>
      </c>
      <c r="B14" s="70" t="s">
        <v>91</v>
      </c>
      <c r="C14" s="39">
        <v>2</v>
      </c>
      <c r="D14" s="39"/>
      <c r="E14" s="42">
        <f t="shared" si="0"/>
        <v>0</v>
      </c>
      <c r="F14" s="39"/>
      <c r="G14" s="39"/>
      <c r="H14" s="39"/>
      <c r="I14" s="41">
        <f t="shared" si="1"/>
        <v>2</v>
      </c>
    </row>
    <row r="15" spans="1:17" s="26" customFormat="1" ht="21" customHeight="1" x14ac:dyDescent="0.3">
      <c r="A15" s="117" t="s">
        <v>0</v>
      </c>
      <c r="B15" s="119"/>
      <c r="C15" s="40">
        <f t="shared" ref="C15:H15" si="2">SUM(C7:C14)</f>
        <v>8</v>
      </c>
      <c r="D15" s="40">
        <f t="shared" si="2"/>
        <v>0</v>
      </c>
      <c r="E15" s="40">
        <f t="shared" si="2"/>
        <v>0</v>
      </c>
      <c r="F15" s="40">
        <f t="shared" si="2"/>
        <v>0</v>
      </c>
      <c r="G15" s="40">
        <f t="shared" si="2"/>
        <v>0</v>
      </c>
      <c r="H15" s="40">
        <f t="shared" si="2"/>
        <v>0</v>
      </c>
      <c r="I15" s="40">
        <f>SUM(I7:I14)</f>
        <v>8</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6" zoomScale="80" zoomScaleNormal="80" workbookViewId="0">
      <selection activeCell="V7" sqref="V7:W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3"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3" ht="18" x14ac:dyDescent="0.35">
      <c r="A2" s="6"/>
      <c r="B2" s="6"/>
      <c r="C2" s="6"/>
      <c r="D2" s="6"/>
      <c r="E2" s="6"/>
      <c r="F2" s="44"/>
      <c r="G2" s="44"/>
      <c r="H2" s="44"/>
      <c r="I2" s="44"/>
      <c r="J2" s="58"/>
      <c r="K2" s="58"/>
      <c r="L2" s="58"/>
      <c r="M2" s="58"/>
      <c r="N2" s="58"/>
      <c r="O2" s="58"/>
      <c r="P2" s="58"/>
      <c r="Q2" s="58"/>
      <c r="R2" s="58"/>
      <c r="S2" s="58"/>
      <c r="T2" s="58"/>
      <c r="U2" s="58"/>
    </row>
    <row r="3" spans="1:23" s="27" customFormat="1" ht="71.25" customHeight="1" x14ac:dyDescent="0.25">
      <c r="A3" s="128" t="s">
        <v>117</v>
      </c>
      <c r="B3" s="128"/>
      <c r="C3" s="128"/>
      <c r="D3" s="128"/>
      <c r="E3" s="128"/>
      <c r="F3" s="128"/>
      <c r="G3" s="128"/>
      <c r="H3" s="128"/>
      <c r="I3" s="128"/>
      <c r="J3" s="128"/>
      <c r="K3" s="128"/>
      <c r="L3" s="128"/>
      <c r="M3" s="128"/>
      <c r="N3" s="128"/>
      <c r="O3" s="128"/>
      <c r="P3" s="128"/>
      <c r="Q3" s="128"/>
      <c r="R3" s="128"/>
      <c r="S3" s="128"/>
      <c r="T3" s="128"/>
      <c r="U3" s="128"/>
    </row>
    <row r="4" spans="1:23" s="28" customFormat="1" ht="48.75" customHeight="1" x14ac:dyDescent="0.25">
      <c r="A4" s="97" t="s">
        <v>2</v>
      </c>
      <c r="B4" s="97" t="s">
        <v>7</v>
      </c>
      <c r="C4" s="99" t="s">
        <v>123</v>
      </c>
      <c r="D4" s="99"/>
      <c r="E4" s="99"/>
      <c r="F4" s="99"/>
      <c r="G4" s="99"/>
      <c r="H4" s="99"/>
      <c r="I4" s="99"/>
      <c r="J4" s="99"/>
      <c r="K4" s="99"/>
      <c r="L4" s="94" t="s">
        <v>124</v>
      </c>
      <c r="M4" s="95"/>
      <c r="N4" s="95"/>
      <c r="O4" s="95"/>
      <c r="P4" s="96"/>
      <c r="Q4" s="122" t="s">
        <v>125</v>
      </c>
      <c r="R4" s="122"/>
      <c r="S4" s="122"/>
      <c r="T4" s="122"/>
      <c r="U4" s="122"/>
    </row>
    <row r="5" spans="1:23"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3"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3"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69</v>
      </c>
      <c r="M7" s="62">
        <v>12</v>
      </c>
      <c r="N7" s="72">
        <f t="shared" ref="N7:N18" si="3">M7/L7</f>
        <v>0.17391304347826086</v>
      </c>
      <c r="O7" s="39">
        <f>L7-M7</f>
        <v>57</v>
      </c>
      <c r="P7" s="72">
        <f t="shared" ref="P7:P18" si="4">O7/L7</f>
        <v>0.82608695652173914</v>
      </c>
      <c r="Q7" s="60"/>
      <c r="R7" s="62"/>
      <c r="S7" s="72"/>
      <c r="T7" s="39">
        <f>Q7-R7</f>
        <v>0</v>
      </c>
      <c r="U7" s="61"/>
      <c r="V7" s="29">
        <f>L7+Q7</f>
        <v>69</v>
      </c>
      <c r="W7" s="29">
        <f>M7+R7</f>
        <v>12</v>
      </c>
    </row>
    <row r="8" spans="1:23"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c r="V8" s="29">
        <f t="shared" ref="V8:V25" si="8">L8+Q8</f>
        <v>25</v>
      </c>
      <c r="W8" s="29">
        <f t="shared" ref="W8:W25" si="9">M8+R8</f>
        <v>6</v>
      </c>
    </row>
    <row r="9" spans="1:23"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c r="V9" s="29">
        <f t="shared" si="8"/>
        <v>23</v>
      </c>
      <c r="W9" s="29">
        <f t="shared" si="9"/>
        <v>1</v>
      </c>
    </row>
    <row r="10" spans="1:23" s="29" customFormat="1" ht="18" x14ac:dyDescent="0.35">
      <c r="A10" s="19">
        <v>4</v>
      </c>
      <c r="B10" s="64" t="s">
        <v>78</v>
      </c>
      <c r="C10" s="59">
        <v>45</v>
      </c>
      <c r="D10" s="59">
        <v>4</v>
      </c>
      <c r="E10" s="60">
        <v>49</v>
      </c>
      <c r="F10" s="60">
        <f t="shared" ref="F10:F21" si="10">L10+Q10</f>
        <v>37</v>
      </c>
      <c r="G10" s="71">
        <f t="shared" si="0"/>
        <v>0.75510204081632648</v>
      </c>
      <c r="H10" s="62">
        <v>6</v>
      </c>
      <c r="I10" s="72">
        <f t="shared" si="1"/>
        <v>0.16216216216216217</v>
      </c>
      <c r="J10" s="39">
        <f t="shared" si="5"/>
        <v>31</v>
      </c>
      <c r="K10" s="72">
        <f t="shared" si="2"/>
        <v>0.83783783783783783</v>
      </c>
      <c r="L10" s="60">
        <v>34</v>
      </c>
      <c r="M10" s="62">
        <v>6</v>
      </c>
      <c r="N10" s="72">
        <f t="shared" si="3"/>
        <v>0.17647058823529413</v>
      </c>
      <c r="O10" s="39">
        <f t="shared" si="6"/>
        <v>28</v>
      </c>
      <c r="P10" s="72">
        <f t="shared" si="4"/>
        <v>0.82352941176470584</v>
      </c>
      <c r="Q10" s="60">
        <v>3</v>
      </c>
      <c r="R10" s="62"/>
      <c r="S10" s="72"/>
      <c r="T10" s="39">
        <f t="shared" si="7"/>
        <v>3</v>
      </c>
      <c r="U10" s="61"/>
      <c r="V10" s="29">
        <f t="shared" si="8"/>
        <v>37</v>
      </c>
      <c r="W10" s="29">
        <f t="shared" si="9"/>
        <v>6</v>
      </c>
    </row>
    <row r="11" spans="1:23" s="29" customFormat="1" ht="18" x14ac:dyDescent="0.35">
      <c r="A11" s="19">
        <v>5</v>
      </c>
      <c r="B11" s="64" t="s">
        <v>79</v>
      </c>
      <c r="C11" s="59">
        <v>75</v>
      </c>
      <c r="D11" s="59">
        <v>16</v>
      </c>
      <c r="E11" s="60">
        <v>91</v>
      </c>
      <c r="F11" s="60">
        <f t="shared" si="10"/>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c r="V11" s="29">
        <f t="shared" si="8"/>
        <v>74</v>
      </c>
      <c r="W11" s="29">
        <f t="shared" si="9"/>
        <v>12</v>
      </c>
    </row>
    <row r="12" spans="1:23"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48</v>
      </c>
      <c r="M12" s="62">
        <v>4</v>
      </c>
      <c r="N12" s="72">
        <f t="shared" si="3"/>
        <v>8.3333333333333329E-2</v>
      </c>
      <c r="O12" s="39">
        <f t="shared" si="6"/>
        <v>44</v>
      </c>
      <c r="P12" s="72">
        <f t="shared" si="4"/>
        <v>0.91666666666666663</v>
      </c>
      <c r="Q12" s="60">
        <v>1</v>
      </c>
      <c r="R12" s="62"/>
      <c r="S12" s="72"/>
      <c r="T12" s="39">
        <f t="shared" si="7"/>
        <v>1</v>
      </c>
      <c r="U12" s="61"/>
      <c r="V12" s="29">
        <f t="shared" si="8"/>
        <v>49</v>
      </c>
      <c r="W12" s="29">
        <f t="shared" si="9"/>
        <v>4</v>
      </c>
    </row>
    <row r="13" spans="1:23" s="29" customFormat="1" ht="18" x14ac:dyDescent="0.35">
      <c r="A13" s="19">
        <v>7</v>
      </c>
      <c r="B13" s="64" t="s">
        <v>81</v>
      </c>
      <c r="C13" s="59">
        <v>5</v>
      </c>
      <c r="D13" s="59">
        <v>12</v>
      </c>
      <c r="E13" s="60">
        <v>17</v>
      </c>
      <c r="F13" s="60">
        <f t="shared" si="10"/>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c r="V13" s="29">
        <f t="shared" si="8"/>
        <v>14</v>
      </c>
      <c r="W13" s="29">
        <f t="shared" si="9"/>
        <v>4</v>
      </c>
    </row>
    <row r="14" spans="1:23"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c r="V14" s="29">
        <f t="shared" si="8"/>
        <v>36</v>
      </c>
      <c r="W14" s="29">
        <f t="shared" si="9"/>
        <v>10</v>
      </c>
    </row>
    <row r="15" spans="1:23"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56</v>
      </c>
      <c r="M15" s="62">
        <v>6</v>
      </c>
      <c r="N15" s="72">
        <f t="shared" si="3"/>
        <v>0.10714285714285714</v>
      </c>
      <c r="O15" s="39">
        <f t="shared" si="6"/>
        <v>50</v>
      </c>
      <c r="P15" s="72">
        <f t="shared" si="4"/>
        <v>0.8928571428571429</v>
      </c>
      <c r="Q15" s="60"/>
      <c r="R15" s="62"/>
      <c r="S15" s="72"/>
      <c r="T15" s="39">
        <f t="shared" si="7"/>
        <v>0</v>
      </c>
      <c r="U15" s="61"/>
      <c r="V15" s="29">
        <f t="shared" si="8"/>
        <v>56</v>
      </c>
      <c r="W15" s="29">
        <f t="shared" si="9"/>
        <v>6</v>
      </c>
    </row>
    <row r="16" spans="1:23" s="29" customFormat="1" ht="18" x14ac:dyDescent="0.35">
      <c r="A16" s="19">
        <v>10</v>
      </c>
      <c r="B16" s="64" t="s">
        <v>84</v>
      </c>
      <c r="C16" s="59">
        <v>21</v>
      </c>
      <c r="D16" s="59">
        <v>10</v>
      </c>
      <c r="E16" s="60">
        <v>31</v>
      </c>
      <c r="F16" s="60">
        <f t="shared" si="10"/>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c r="V16" s="29">
        <f t="shared" si="8"/>
        <v>31</v>
      </c>
      <c r="W16" s="29">
        <f t="shared" si="9"/>
        <v>5</v>
      </c>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c r="V17" s="29">
        <f t="shared" si="8"/>
        <v>44</v>
      </c>
      <c r="W17" s="29">
        <f t="shared" si="9"/>
        <v>2</v>
      </c>
    </row>
    <row r="18" spans="1:23" s="29" customFormat="1" ht="18" x14ac:dyDescent="0.35">
      <c r="A18" s="19">
        <v>12</v>
      </c>
      <c r="B18" s="64" t="s">
        <v>86</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c r="V18" s="29">
        <f t="shared" si="8"/>
        <v>59</v>
      </c>
      <c r="W18" s="29">
        <f t="shared" si="9"/>
        <v>13</v>
      </c>
    </row>
    <row r="19" spans="1:23" s="30" customFormat="1" ht="18" x14ac:dyDescent="0.35">
      <c r="A19" s="19">
        <v>13</v>
      </c>
      <c r="B19" s="64" t="s">
        <v>87</v>
      </c>
      <c r="C19" s="59">
        <v>15</v>
      </c>
      <c r="D19" s="59"/>
      <c r="E19" s="60">
        <v>15</v>
      </c>
      <c r="F19" s="60">
        <f t="shared" si="10"/>
        <v>15</v>
      </c>
      <c r="G19" s="71">
        <f t="shared" ref="G19:G22" si="11">F19/E19</f>
        <v>1</v>
      </c>
      <c r="H19" s="62">
        <v>2</v>
      </c>
      <c r="I19" s="72">
        <f>H19/F19</f>
        <v>0.13333333333333333</v>
      </c>
      <c r="J19" s="39">
        <f t="shared" si="5"/>
        <v>13</v>
      </c>
      <c r="K19" s="72">
        <f>J19/F19</f>
        <v>0.8666666666666667</v>
      </c>
      <c r="L19" s="60">
        <v>15</v>
      </c>
      <c r="M19" s="62">
        <v>2</v>
      </c>
      <c r="N19" s="72">
        <f t="shared" ref="N19:N24" si="12">M19/L19</f>
        <v>0.13333333333333333</v>
      </c>
      <c r="O19" s="39">
        <f t="shared" si="6"/>
        <v>13</v>
      </c>
      <c r="P19" s="72">
        <f t="shared" ref="P19:P24" si="13">O19/L19</f>
        <v>0.8666666666666667</v>
      </c>
      <c r="Q19" s="60"/>
      <c r="R19" s="62"/>
      <c r="S19" s="72"/>
      <c r="T19" s="39">
        <f t="shared" si="7"/>
        <v>0</v>
      </c>
      <c r="U19" s="61"/>
      <c r="V19" s="29">
        <f t="shared" si="8"/>
        <v>15</v>
      </c>
      <c r="W19" s="29">
        <f t="shared" si="9"/>
        <v>2</v>
      </c>
    </row>
    <row r="20" spans="1:23" s="29" customFormat="1" ht="18" x14ac:dyDescent="0.35">
      <c r="A20" s="19">
        <v>14</v>
      </c>
      <c r="B20" s="64" t="s">
        <v>88</v>
      </c>
      <c r="C20" s="59">
        <v>28</v>
      </c>
      <c r="D20" s="59"/>
      <c r="E20" s="60">
        <v>28</v>
      </c>
      <c r="F20" s="60">
        <v>28</v>
      </c>
      <c r="G20" s="71">
        <f t="shared" si="11"/>
        <v>1</v>
      </c>
      <c r="H20" s="62">
        <v>3</v>
      </c>
      <c r="I20" s="72">
        <f t="shared" ref="I20:I22" si="14">H20/F20</f>
        <v>0.10714285714285714</v>
      </c>
      <c r="J20" s="39">
        <f t="shared" si="5"/>
        <v>25</v>
      </c>
      <c r="K20" s="72">
        <f t="shared" ref="K20:K22" si="15">J20/F20</f>
        <v>0.8928571428571429</v>
      </c>
      <c r="L20" s="60">
        <v>30</v>
      </c>
      <c r="M20" s="62">
        <v>7</v>
      </c>
      <c r="N20" s="72">
        <f t="shared" si="12"/>
        <v>0.23333333333333334</v>
      </c>
      <c r="O20" s="39">
        <f t="shared" si="6"/>
        <v>23</v>
      </c>
      <c r="P20" s="72">
        <f t="shared" si="13"/>
        <v>0.76666666666666672</v>
      </c>
      <c r="Q20" s="60"/>
      <c r="R20" s="62"/>
      <c r="S20" s="72"/>
      <c r="T20" s="39">
        <f t="shared" si="7"/>
        <v>0</v>
      </c>
      <c r="U20" s="61"/>
      <c r="V20" s="29">
        <f t="shared" si="8"/>
        <v>30</v>
      </c>
      <c r="W20" s="29">
        <f t="shared" si="9"/>
        <v>7</v>
      </c>
    </row>
    <row r="21" spans="1:23" s="30" customFormat="1" ht="18" x14ac:dyDescent="0.35">
      <c r="A21" s="19">
        <v>15</v>
      </c>
      <c r="B21" s="64" t="s">
        <v>89</v>
      </c>
      <c r="C21" s="59">
        <v>17</v>
      </c>
      <c r="D21" s="59">
        <v>22</v>
      </c>
      <c r="E21" s="60">
        <v>39</v>
      </c>
      <c r="F21" s="60">
        <f t="shared" si="10"/>
        <v>37</v>
      </c>
      <c r="G21" s="71">
        <f t="shared" si="11"/>
        <v>0.94871794871794868</v>
      </c>
      <c r="H21" s="62">
        <v>4</v>
      </c>
      <c r="I21" s="72">
        <f t="shared" si="14"/>
        <v>0.10810810810810811</v>
      </c>
      <c r="J21" s="39">
        <f t="shared" si="5"/>
        <v>33</v>
      </c>
      <c r="K21" s="72">
        <f t="shared" si="15"/>
        <v>0.89189189189189189</v>
      </c>
      <c r="L21" s="60">
        <v>37</v>
      </c>
      <c r="M21" s="62">
        <v>6</v>
      </c>
      <c r="N21" s="72">
        <f t="shared" si="12"/>
        <v>0.16216216216216217</v>
      </c>
      <c r="O21" s="39">
        <f t="shared" si="6"/>
        <v>31</v>
      </c>
      <c r="P21" s="72">
        <f t="shared" si="13"/>
        <v>0.83783783783783783</v>
      </c>
      <c r="Q21" s="60"/>
      <c r="R21" s="62"/>
      <c r="S21" s="72"/>
      <c r="T21" s="39">
        <f t="shared" si="7"/>
        <v>0</v>
      </c>
      <c r="U21" s="61"/>
      <c r="V21" s="29">
        <f t="shared" si="8"/>
        <v>37</v>
      </c>
      <c r="W21" s="29">
        <f t="shared" si="9"/>
        <v>6</v>
      </c>
    </row>
    <row r="22" spans="1:23" s="29" customFormat="1" ht="18" x14ac:dyDescent="0.35">
      <c r="A22" s="19">
        <v>16</v>
      </c>
      <c r="B22" s="64" t="s">
        <v>90</v>
      </c>
      <c r="C22" s="59">
        <v>19</v>
      </c>
      <c r="D22" s="59"/>
      <c r="E22" s="60">
        <v>19</v>
      </c>
      <c r="F22" s="60">
        <v>19</v>
      </c>
      <c r="G22" s="71">
        <f t="shared" si="11"/>
        <v>1</v>
      </c>
      <c r="H22" s="62">
        <v>0</v>
      </c>
      <c r="I22" s="72">
        <f t="shared" si="14"/>
        <v>0</v>
      </c>
      <c r="J22" s="39">
        <f t="shared" si="5"/>
        <v>19</v>
      </c>
      <c r="K22" s="72">
        <f t="shared" si="15"/>
        <v>1</v>
      </c>
      <c r="L22" s="60">
        <v>20</v>
      </c>
      <c r="M22" s="62">
        <v>1</v>
      </c>
      <c r="N22" s="72">
        <f t="shared" si="12"/>
        <v>0.05</v>
      </c>
      <c r="O22" s="39">
        <f t="shared" si="6"/>
        <v>19</v>
      </c>
      <c r="P22" s="72">
        <f t="shared" si="13"/>
        <v>0.95</v>
      </c>
      <c r="Q22" s="60"/>
      <c r="R22" s="62"/>
      <c r="S22" s="72"/>
      <c r="T22" s="39">
        <f t="shared" si="7"/>
        <v>0</v>
      </c>
      <c r="U22" s="61"/>
      <c r="V22" s="29">
        <f t="shared" si="8"/>
        <v>20</v>
      </c>
      <c r="W22" s="29">
        <f t="shared" si="9"/>
        <v>1</v>
      </c>
    </row>
    <row r="23" spans="1:23" s="29" customFormat="1" ht="18" x14ac:dyDescent="0.35">
      <c r="A23" s="19">
        <v>17</v>
      </c>
      <c r="B23" s="64" t="s">
        <v>91</v>
      </c>
      <c r="C23" s="59">
        <v>129</v>
      </c>
      <c r="D23" s="59"/>
      <c r="E23" s="60">
        <v>129</v>
      </c>
      <c r="F23" s="60">
        <f t="shared" ref="F23:F24" si="16">L23+Q23</f>
        <v>105</v>
      </c>
      <c r="G23" s="71">
        <f t="shared" ref="G23:G24" si="17">F23/E23</f>
        <v>0.81395348837209303</v>
      </c>
      <c r="H23" s="62">
        <v>34</v>
      </c>
      <c r="I23" s="72">
        <f t="shared" ref="I23:I24" si="18">H23/F23</f>
        <v>0.32380952380952382</v>
      </c>
      <c r="J23" s="39">
        <f t="shared" ref="J23:J24" si="19">F23-H23</f>
        <v>71</v>
      </c>
      <c r="K23" s="72">
        <f t="shared" ref="K23:K24" si="20">J23/F23</f>
        <v>0.67619047619047623</v>
      </c>
      <c r="L23" s="60">
        <v>105</v>
      </c>
      <c r="M23" s="62">
        <v>47</v>
      </c>
      <c r="N23" s="72">
        <f t="shared" ref="N23" si="21">M23/L23</f>
        <v>0.44761904761904764</v>
      </c>
      <c r="O23" s="39">
        <f t="shared" ref="O23" si="22">L23-M23</f>
        <v>58</v>
      </c>
      <c r="P23" s="72">
        <f t="shared" ref="P23" si="23">O23/L23</f>
        <v>0.55238095238095242</v>
      </c>
      <c r="Q23" s="60"/>
      <c r="R23" s="62"/>
      <c r="S23" s="61"/>
      <c r="T23" s="39">
        <f t="shared" si="7"/>
        <v>0</v>
      </c>
      <c r="U23" s="61"/>
      <c r="V23" s="29">
        <f t="shared" si="8"/>
        <v>105</v>
      </c>
      <c r="W23" s="29">
        <f t="shared" si="9"/>
        <v>47</v>
      </c>
    </row>
    <row r="24" spans="1:23" s="30" customFormat="1" ht="18" x14ac:dyDescent="0.35">
      <c r="A24" s="19">
        <v>18</v>
      </c>
      <c r="B24" s="64" t="s">
        <v>94</v>
      </c>
      <c r="C24" s="59">
        <v>0</v>
      </c>
      <c r="D24" s="59">
        <v>11</v>
      </c>
      <c r="E24" s="60">
        <f>D24</f>
        <v>11</v>
      </c>
      <c r="F24" s="60">
        <f t="shared" si="16"/>
        <v>11</v>
      </c>
      <c r="G24" s="71">
        <f t="shared" si="17"/>
        <v>1</v>
      </c>
      <c r="H24" s="62">
        <v>0</v>
      </c>
      <c r="I24" s="72">
        <f t="shared" si="18"/>
        <v>0</v>
      </c>
      <c r="J24" s="39">
        <f t="shared" si="19"/>
        <v>11</v>
      </c>
      <c r="K24" s="72">
        <f t="shared" si="20"/>
        <v>1</v>
      </c>
      <c r="L24" s="60">
        <v>11</v>
      </c>
      <c r="M24" s="62">
        <v>5</v>
      </c>
      <c r="N24" s="72">
        <f t="shared" si="12"/>
        <v>0.45454545454545453</v>
      </c>
      <c r="O24" s="39">
        <f t="shared" si="6"/>
        <v>6</v>
      </c>
      <c r="P24" s="72">
        <f t="shared" si="13"/>
        <v>0.54545454545454541</v>
      </c>
      <c r="Q24" s="60"/>
      <c r="R24" s="62"/>
      <c r="S24" s="61"/>
      <c r="T24" s="39">
        <f t="shared" si="7"/>
        <v>0</v>
      </c>
      <c r="U24" s="61"/>
      <c r="V24" s="29">
        <f t="shared" si="8"/>
        <v>11</v>
      </c>
      <c r="W24" s="29">
        <f t="shared" si="9"/>
        <v>5</v>
      </c>
    </row>
    <row r="25" spans="1:23" s="30" customFormat="1" ht="36.75" customHeight="1" x14ac:dyDescent="0.35">
      <c r="A25" s="99" t="s">
        <v>5</v>
      </c>
      <c r="B25" s="99"/>
      <c r="C25" s="31">
        <f>SUM(C7:C24)</f>
        <v>518</v>
      </c>
      <c r="D25" s="31">
        <f t="shared" ref="D25:T25" si="24">SUM(D7:D24)</f>
        <v>197</v>
      </c>
      <c r="E25" s="31">
        <f t="shared" si="24"/>
        <v>715</v>
      </c>
      <c r="F25" s="31">
        <f t="shared" si="24"/>
        <v>657</v>
      </c>
      <c r="G25" s="63">
        <f>F25/E25</f>
        <v>0.9188811188811189</v>
      </c>
      <c r="H25" s="31">
        <f t="shared" si="24"/>
        <v>102</v>
      </c>
      <c r="I25" s="63">
        <f>H25/F25</f>
        <v>0.15525114155251141</v>
      </c>
      <c r="J25" s="31">
        <f t="shared" si="24"/>
        <v>555</v>
      </c>
      <c r="K25" s="63">
        <f>J25/F25</f>
        <v>0.84474885844748859</v>
      </c>
      <c r="L25" s="31">
        <f t="shared" si="24"/>
        <v>731</v>
      </c>
      <c r="M25" s="31">
        <f t="shared" si="24"/>
        <v>149</v>
      </c>
      <c r="N25" s="63">
        <f>M25/L25</f>
        <v>0.20383036935704515</v>
      </c>
      <c r="O25" s="31">
        <f t="shared" si="24"/>
        <v>582</v>
      </c>
      <c r="P25" s="63">
        <f>O25/L25</f>
        <v>0.79616963064295487</v>
      </c>
      <c r="Q25" s="31">
        <f t="shared" si="24"/>
        <v>4</v>
      </c>
      <c r="R25" s="31">
        <f t="shared" si="24"/>
        <v>0</v>
      </c>
      <c r="S25" s="61">
        <f>R25/Q25</f>
        <v>0</v>
      </c>
      <c r="T25" s="31">
        <f t="shared" si="24"/>
        <v>4</v>
      </c>
      <c r="U25" s="63">
        <f>T25/Q25</f>
        <v>1</v>
      </c>
      <c r="V25" s="29">
        <f t="shared" si="8"/>
        <v>735</v>
      </c>
      <c r="W25" s="29">
        <f t="shared" si="9"/>
        <v>149</v>
      </c>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2025-01-15T03:13:49Z</dcterms:modified>
</cp:coreProperties>
</file>